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okkemaco_msu_edu/Documents/Calf Care Information/"/>
    </mc:Choice>
  </mc:AlternateContent>
  <xr:revisionPtr revIDLastSave="314" documentId="8_{98B9B0A7-E007-4AE0-AF8D-AB4C88ED8F85}" xr6:coauthVersionLast="47" xr6:coauthVersionMax="47" xr10:uidLastSave="{2254349D-ACF8-4A06-A814-F7A8684D0CB8}"/>
  <bookViews>
    <workbookView xWindow="-120" yWindow="-120" windowWidth="29040" windowHeight="15720" firstSheet="1" activeTab="1" xr2:uid="{2AC9F2EB-31FB-451C-9FC3-A20314C01106}"/>
  </bookViews>
  <sheets>
    <sheet name="MSU Ext. - Read Me" sheetId="3" r:id="rId1"/>
    <sheet name="Refractometer TP scale" sheetId="1" r:id="rId2"/>
    <sheet name="Brix % Scal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8" i="1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8" i="2"/>
  <c r="B40" i="2" l="1"/>
  <c r="H22" i="2"/>
  <c r="H21" i="2"/>
  <c r="H20" i="2"/>
  <c r="H19" i="2"/>
  <c r="B40" i="1"/>
  <c r="I19" i="2" l="1"/>
  <c r="I20" i="2"/>
  <c r="I21" i="2"/>
  <c r="I22" i="2"/>
  <c r="H22" i="1"/>
  <c r="I22" i="1" s="1"/>
  <c r="H19" i="1"/>
  <c r="I19" i="1" s="1"/>
  <c r="H20" i="1"/>
  <c r="I20" i="1" s="1"/>
  <c r="H21" i="1"/>
  <c r="I21" i="1" s="1"/>
</calcChain>
</file>

<file path=xl/sharedStrings.xml><?xml version="1.0" encoding="utf-8"?>
<sst xmlns="http://schemas.openxmlformats.org/spreadsheetml/2006/main" count="54" uniqueCount="35">
  <si>
    <t>Calf ID</t>
  </si>
  <si>
    <t xml:space="preserve">Farm Name: </t>
  </si>
  <si>
    <t>Total Serum Protein Score</t>
  </si>
  <si>
    <t>Passive Immunity Category</t>
  </si>
  <si>
    <t xml:space="preserve">Tester(s): </t>
  </si>
  <si>
    <t>Excellent</t>
  </si>
  <si>
    <t>Good</t>
  </si>
  <si>
    <t>Fair</t>
  </si>
  <si>
    <t>Poor</t>
  </si>
  <si>
    <t>Brix Reading</t>
  </si>
  <si>
    <t>TOTAL:</t>
  </si>
  <si>
    <t>Total Head</t>
  </si>
  <si>
    <t>% of calves</t>
  </si>
  <si>
    <t xml:space="preserve">Website: </t>
  </si>
  <si>
    <t>https://www.canr.msu.edu/dairy</t>
  </si>
  <si>
    <t xml:space="preserve">Contact e-mail: </t>
  </si>
  <si>
    <t>okkemaco@msu.edu</t>
  </si>
  <si>
    <t xml:space="preserve">Created by: </t>
  </si>
  <si>
    <t>Cora Okkema, Dairy Educator</t>
  </si>
  <si>
    <t xml:space="preserve">Last Updated: </t>
  </si>
  <si>
    <t>Description:</t>
  </si>
  <si>
    <t>CALF SERUM TOTAL PROTEIN TRACKING CHART</t>
  </si>
  <si>
    <t xml:space="preserve">This spreadsheet is a tool designed to track and evaluate serum total protein for dairy calves. Serum total protein can be measured via a Brix unit or a refractometer. Each method of measurement uses a different scale to determine the level of passive transfer, and are provided on separate sheets. </t>
  </si>
  <si>
    <t>User Instructions:</t>
  </si>
  <si>
    <t xml:space="preserve">Log the farm name, who is testing the calves, and the date that the blood draw and testing occurred. </t>
  </si>
  <si>
    <t>Fill in the calf's ID number</t>
  </si>
  <si>
    <t xml:space="preserve">Fill in the calf's corresponding Brix or refractometer reading. The next column should then automatically indicate which category of passive transfer that calf falls into. </t>
  </si>
  <si>
    <t>Acknowledgement Risk:</t>
  </si>
  <si>
    <t xml:space="preserve">This tool is provided for general informational purposes only and The Michigan State University Extension shall have no liability whatsoever for the use of or reliance on this tool. </t>
  </si>
  <si>
    <t>Feedback:</t>
  </si>
  <si>
    <t>If you have concerns or suggestions for this tool, please reach out to Cora Okkema, MSU Extension Dairy Educator (see contact above)</t>
  </si>
  <si>
    <t>Calf Total Serum Protein Tracking Chart - BRIX</t>
  </si>
  <si>
    <t>Calf Total Serum Protein Tracking Chart - REFRACTOMETER</t>
  </si>
  <si>
    <t>Date of Blood Collection:</t>
  </si>
  <si>
    <t>Date of Blood Testing: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</si>
</sst>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sz val="16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theme="6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17" fontId="0" fillId="0" borderId="0" xfId="0" applyNumberFormat="1"/>
    <xf numFmtId="0" fontId="0" fillId="0" borderId="0" xfId="0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3" xfId="0" applyBorder="1" applyAlignment="1" applyProtection="1">
      <alignment wrapText="1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0" fillId="0" borderId="4" xfId="0" applyBorder="1" applyAlignment="1">
      <alignment wrapText="1"/>
    </xf>
    <xf numFmtId="0" fontId="0" fillId="0" borderId="6" xfId="0" applyBorder="1" applyAlignment="1">
      <alignment horizontal="center"/>
    </xf>
    <xf numFmtId="0" fontId="2" fillId="6" borderId="1" xfId="0" applyFont="1" applyFill="1" applyBorder="1" applyAlignment="1">
      <alignment wrapText="1"/>
    </xf>
    <xf numFmtId="0" fontId="0" fillId="4" borderId="0" xfId="0" applyFill="1"/>
    <xf numFmtId="9" fontId="0" fillId="0" borderId="0" xfId="1" applyFont="1" applyProtection="1"/>
    <xf numFmtId="0" fontId="0" fillId="2" borderId="0" xfId="0" applyFill="1"/>
    <xf numFmtId="0" fontId="0" fillId="5" borderId="0" xfId="0" applyFill="1"/>
    <xf numFmtId="0" fontId="0" fillId="3" borderId="0" xfId="0" applyFill="1"/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4" xfId="0" applyBorder="1" applyAlignment="1">
      <alignment horizontal="center" wrapText="1"/>
    </xf>
    <xf numFmtId="0" fontId="5" fillId="7" borderId="0" xfId="0" applyFont="1" applyFill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7" borderId="0" xfId="0" applyFont="1" applyFill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24">
    <dxf>
      <fill>
        <patternFill>
          <bgColor theme="9" tint="-0.24994659260841701"/>
        </patternFill>
      </fill>
    </dxf>
    <dxf>
      <fill>
        <patternFill>
          <bgColor theme="3" tint="0.499984740745262"/>
        </patternFill>
      </fill>
    </dxf>
    <dxf>
      <fill>
        <patternFill>
          <bgColor rgb="FFC0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499984740745262"/>
        </patternFill>
      </fill>
    </dxf>
    <dxf>
      <fill>
        <patternFill>
          <bgColor rgb="FFC00000"/>
        </patternFill>
      </fill>
    </dxf>
    <dxf>
      <fill>
        <patternFill>
          <bgColor theme="5" tint="0.39994506668294322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</xdr:row>
      <xdr:rowOff>19050</xdr:rowOff>
    </xdr:from>
    <xdr:to>
      <xdr:col>5</xdr:col>
      <xdr:colOff>133350</xdr:colOff>
      <xdr:row>4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11C21F-CC2E-198D-CB56-F875BED3F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09550"/>
          <a:ext cx="47625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25</xdr:row>
      <xdr:rowOff>0</xdr:rowOff>
    </xdr:from>
    <xdr:to>
      <xdr:col>14</xdr:col>
      <xdr:colOff>439170</xdr:colOff>
      <xdr:row>40</xdr:row>
      <xdr:rowOff>9925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C37843-647E-9AFC-9723-855B3C49A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0" y="5000625"/>
          <a:ext cx="7306695" cy="2867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22</xdr:row>
      <xdr:rowOff>114300</xdr:rowOff>
    </xdr:from>
    <xdr:to>
      <xdr:col>15</xdr:col>
      <xdr:colOff>524895</xdr:colOff>
      <xdr:row>37</xdr:row>
      <xdr:rowOff>124225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E344B9-946F-451B-A151-AA9B1DED2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5" y="4924425"/>
          <a:ext cx="7306695" cy="28674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F4488F-D5C2-4EB3-BE0C-094F9B1B9965}" name="Table1" displayName="Table1" ref="A7:C40" totalsRowShown="0" headerRowDxfId="23" dataDxfId="21" headerRowBorderDxfId="22" tableBorderDxfId="20" totalsRowBorderDxfId="19">
  <autoFilter ref="A7:C40" xr:uid="{E7F4488F-D5C2-4EB3-BE0C-094F9B1B9965}"/>
  <tableColumns count="3">
    <tableColumn id="1" xr3:uid="{9DB2D9D5-772F-4BEF-B1EA-91B96CEFF720}" name="Calf ID" dataDxfId="18"/>
    <tableColumn id="2" xr3:uid="{859FE102-6BCF-4299-88FA-300BE49075AD}" name="Total Serum Protein Score" dataDxfId="17"/>
    <tableColumn id="3" xr3:uid="{A254F49B-DFAF-4698-886C-0CC3BDABEA9C}" name="Passive Immunity Category" dataDxfId="16">
      <calculatedColumnFormula>IF(B8&gt;=6.2, "Excellent", IF(AND(B8&gt;=5.8, B8&lt;=6.1), "Good", IF(AND(B8&gt;=5.1, B8&lt;=5.7), "Fair", "Poor")))</calculatedColumnFormula>
    </tableColumn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3DD71A-4145-4EB0-8152-58C5E7AAE2B9}" name="Table13" displayName="Table13" ref="A7:C40" totalsRowShown="0" headerRowDxfId="15" dataDxfId="13" headerRowBorderDxfId="14" tableBorderDxfId="12" totalsRowBorderDxfId="11">
  <autoFilter ref="A7:C40" xr:uid="{323DD71A-4145-4EB0-8152-58C5E7AAE2B9}"/>
  <tableColumns count="3">
    <tableColumn id="1" xr3:uid="{B7C18914-1FA7-409A-B8F9-38F264A7C7D7}" name="Calf ID" dataDxfId="10"/>
    <tableColumn id="2" xr3:uid="{EE200DFC-C438-4B30-A6F9-7DEA54CA4041}" name="Brix Reading" dataDxfId="9"/>
    <tableColumn id="3" xr3:uid="{B6191294-4285-4A51-A054-70ABD42BDCA3}" name="Passive Immunity Category" dataDxfId="8">
      <calculatedColumnFormula>IF(B8&gt;=6.2, "Excellent", IF(AND(B8&gt;=5.8, B8&lt;=6.1), "Good", IF(AND(B8&gt;=5.1, B8&lt;=5.7), "Fair", "Poor")))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AF58D-44AC-4771-A052-EB7322FCF1BE}">
  <dimension ref="A6:F29"/>
  <sheetViews>
    <sheetView workbookViewId="0">
      <selection activeCell="A25" sqref="A25:F29"/>
    </sheetView>
  </sheetViews>
  <sheetFormatPr defaultRowHeight="14.25"/>
  <cols>
    <col min="1" max="1" width="15" bestFit="1" customWidth="1"/>
    <col min="2" max="2" width="30.375" bestFit="1" customWidth="1"/>
    <col min="4" max="4" width="13.625" bestFit="1" customWidth="1"/>
    <col min="6" max="6" width="13.625" bestFit="1" customWidth="1"/>
    <col min="7" max="7" width="7.125" bestFit="1" customWidth="1"/>
  </cols>
  <sheetData>
    <row r="6" spans="1:6" ht="20.25">
      <c r="A6" s="26" t="s">
        <v>21</v>
      </c>
      <c r="B6" s="26"/>
      <c r="C6" s="26"/>
      <c r="D6" s="26"/>
      <c r="E6" s="26"/>
      <c r="F6" s="26"/>
    </row>
    <row r="7" spans="1:6" ht="15">
      <c r="A7" s="1" t="s">
        <v>17</v>
      </c>
      <c r="B7" t="s">
        <v>18</v>
      </c>
      <c r="D7" s="1" t="s">
        <v>19</v>
      </c>
      <c r="E7" s="2">
        <v>45597</v>
      </c>
    </row>
    <row r="8" spans="1:6" ht="15">
      <c r="A8" s="1" t="s">
        <v>15</v>
      </c>
      <c r="B8" t="s">
        <v>16</v>
      </c>
    </row>
    <row r="9" spans="1:6" ht="15">
      <c r="A9" s="1" t="s">
        <v>13</v>
      </c>
      <c r="B9" t="s">
        <v>14</v>
      </c>
    </row>
    <row r="11" spans="1:6" ht="20.25">
      <c r="A11" s="23" t="s">
        <v>20</v>
      </c>
      <c r="B11" s="23"/>
      <c r="C11" s="23"/>
      <c r="D11" s="23"/>
      <c r="E11" s="23"/>
      <c r="F11" s="23"/>
    </row>
    <row r="12" spans="1:6" ht="15" customHeight="1">
      <c r="A12" s="27" t="s">
        <v>22</v>
      </c>
      <c r="B12" s="27"/>
      <c r="C12" s="27"/>
      <c r="D12" s="27"/>
      <c r="E12" s="27"/>
      <c r="F12" s="27"/>
    </row>
    <row r="13" spans="1:6">
      <c r="A13" s="27"/>
      <c r="B13" s="27"/>
      <c r="C13" s="27"/>
      <c r="D13" s="27"/>
      <c r="E13" s="27"/>
      <c r="F13" s="27"/>
    </row>
    <row r="14" spans="1:6">
      <c r="A14" s="27"/>
      <c r="B14" s="27"/>
      <c r="C14" s="27"/>
      <c r="D14" s="27"/>
      <c r="E14" s="27"/>
      <c r="F14" s="27"/>
    </row>
    <row r="15" spans="1:6">
      <c r="A15" s="27"/>
      <c r="B15" s="27"/>
      <c r="C15" s="27"/>
      <c r="D15" s="27"/>
      <c r="E15" s="27"/>
      <c r="F15" s="27"/>
    </row>
    <row r="16" spans="1:6" ht="20.25">
      <c r="A16" s="23" t="s">
        <v>23</v>
      </c>
      <c r="B16" s="23"/>
      <c r="C16" s="23"/>
      <c r="D16" s="23"/>
      <c r="E16" s="23"/>
      <c r="F16" s="23"/>
    </row>
    <row r="17" spans="1:6" ht="15" customHeight="1">
      <c r="A17" s="28" t="s">
        <v>24</v>
      </c>
      <c r="B17" s="28"/>
      <c r="C17" s="28"/>
      <c r="D17" s="28"/>
      <c r="E17" s="28"/>
      <c r="F17" s="28"/>
    </row>
    <row r="18" spans="1:6" ht="15" customHeight="1">
      <c r="A18" s="28"/>
      <c r="B18" s="28"/>
      <c r="C18" s="28"/>
      <c r="D18" s="28"/>
      <c r="E18" s="28"/>
      <c r="F18" s="28"/>
    </row>
    <row r="19" spans="1:6" ht="15" customHeight="1">
      <c r="A19" s="25" t="s">
        <v>25</v>
      </c>
      <c r="B19" s="25"/>
      <c r="C19" s="25"/>
      <c r="D19" s="25"/>
      <c r="E19" s="25"/>
      <c r="F19" s="25"/>
    </row>
    <row r="20" spans="1:6" ht="15" customHeight="1">
      <c r="A20" s="25" t="s">
        <v>26</v>
      </c>
      <c r="B20" s="25"/>
      <c r="C20" s="25"/>
      <c r="D20" s="25"/>
      <c r="E20" s="25"/>
      <c r="F20" s="25"/>
    </row>
    <row r="21" spans="1:6" ht="15" customHeight="1">
      <c r="A21" s="25"/>
      <c r="B21" s="25"/>
      <c r="C21" s="25"/>
      <c r="D21" s="25"/>
      <c r="E21" s="25"/>
      <c r="F21" s="25"/>
    </row>
    <row r="22" spans="1:6" ht="20.25">
      <c r="A22" s="23" t="s">
        <v>29</v>
      </c>
      <c r="B22" s="23"/>
      <c r="C22" s="23"/>
      <c r="D22" s="23"/>
      <c r="E22" s="23"/>
      <c r="F22" s="23"/>
    </row>
    <row r="23" spans="1:6">
      <c r="A23" s="24" t="s">
        <v>30</v>
      </c>
      <c r="B23" s="24"/>
      <c r="C23" s="24"/>
      <c r="D23" s="24"/>
      <c r="E23" s="24"/>
      <c r="F23" s="24"/>
    </row>
    <row r="24" spans="1:6">
      <c r="A24" s="24"/>
      <c r="B24" s="24"/>
      <c r="C24" s="24"/>
      <c r="D24" s="24"/>
      <c r="E24" s="24"/>
      <c r="F24" s="24"/>
    </row>
    <row r="25" spans="1:6" ht="20.25">
      <c r="A25" s="23" t="s">
        <v>27</v>
      </c>
      <c r="B25" s="23"/>
      <c r="C25" s="23"/>
      <c r="D25" s="23"/>
      <c r="E25" s="23"/>
      <c r="F25" s="23"/>
    </row>
    <row r="26" spans="1:6">
      <c r="A26" s="24" t="s">
        <v>28</v>
      </c>
      <c r="B26" s="24"/>
      <c r="C26" s="24"/>
      <c r="D26" s="24"/>
      <c r="E26" s="24"/>
      <c r="F26" s="24"/>
    </row>
    <row r="27" spans="1:6">
      <c r="A27" s="24"/>
      <c r="B27" s="24"/>
      <c r="C27" s="24"/>
      <c r="D27" s="24"/>
      <c r="E27" s="24"/>
      <c r="F27" s="24"/>
    </row>
    <row r="28" spans="1:6">
      <c r="A28" s="24"/>
      <c r="B28" s="24"/>
      <c r="C28" s="24"/>
      <c r="D28" s="24"/>
      <c r="E28" s="24"/>
      <c r="F28" s="24"/>
    </row>
    <row r="29" spans="1:6">
      <c r="A29" s="24"/>
      <c r="B29" s="24"/>
      <c r="C29" s="24"/>
      <c r="D29" s="24"/>
      <c r="E29" s="24"/>
      <c r="F29" s="24"/>
    </row>
  </sheetData>
  <mergeCells count="11">
    <mergeCell ref="A6:F6"/>
    <mergeCell ref="A11:F11"/>
    <mergeCell ref="A12:F15"/>
    <mergeCell ref="A16:F16"/>
    <mergeCell ref="A17:F18"/>
    <mergeCell ref="A25:F25"/>
    <mergeCell ref="A26:F29"/>
    <mergeCell ref="A19:F19"/>
    <mergeCell ref="A20:F21"/>
    <mergeCell ref="A22:F22"/>
    <mergeCell ref="A23:F2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66789-482F-4C2D-B74C-5DC0458E7857}">
  <dimension ref="A1:K40"/>
  <sheetViews>
    <sheetView tabSelected="1" zoomScaleNormal="100" workbookViewId="0">
      <selection activeCell="A8" sqref="A8"/>
    </sheetView>
  </sheetViews>
  <sheetFormatPr defaultColWidth="9.125" defaultRowHeight="14.25"/>
  <cols>
    <col min="1" max="1" width="15.375" style="3" customWidth="1"/>
    <col min="2" max="2" width="27" style="3" bestFit="1" customWidth="1"/>
    <col min="3" max="3" width="28.25" style="3" bestFit="1" customWidth="1"/>
    <col min="4" max="6" width="9.125" style="3"/>
    <col min="7" max="9" width="13.125" style="3" customWidth="1"/>
    <col min="10" max="16384" width="9.125" style="3"/>
  </cols>
  <sheetData>
    <row r="1" spans="1:11" ht="44.25" customHeight="1">
      <c r="A1" s="33" t="s">
        <v>32</v>
      </c>
      <c r="B1" s="34"/>
      <c r="C1" s="35"/>
    </row>
    <row r="2" spans="1:11" ht="20.25">
      <c r="A2" s="4" t="s">
        <v>1</v>
      </c>
      <c r="B2" s="29"/>
      <c r="C2" s="30"/>
      <c r="F2" s="23" t="s">
        <v>27</v>
      </c>
      <c r="G2" s="23"/>
      <c r="H2" s="23"/>
      <c r="I2" s="23"/>
      <c r="J2" s="23"/>
      <c r="K2" s="23"/>
    </row>
    <row r="3" spans="1:11" ht="21" customHeight="1">
      <c r="A3" s="31" t="s">
        <v>4</v>
      </c>
      <c r="B3" s="29"/>
      <c r="C3" s="30"/>
      <c r="F3" s="24" t="s">
        <v>28</v>
      </c>
      <c r="G3" s="24"/>
      <c r="H3" s="24"/>
      <c r="I3" s="24"/>
      <c r="J3" s="24"/>
      <c r="K3" s="24"/>
    </row>
    <row r="4" spans="1:11" ht="25.5" customHeight="1">
      <c r="A4" s="32"/>
      <c r="B4" s="29"/>
      <c r="C4" s="30"/>
      <c r="F4" s="24"/>
      <c r="G4" s="24"/>
      <c r="H4" s="24"/>
      <c r="I4" s="24"/>
      <c r="J4" s="24"/>
      <c r="K4" s="24"/>
    </row>
    <row r="5" spans="1:11" ht="30">
      <c r="A5" s="6" t="s">
        <v>33</v>
      </c>
      <c r="B5" s="29"/>
      <c r="C5" s="30"/>
      <c r="F5" s="24"/>
      <c r="G5" s="24"/>
      <c r="H5" s="24"/>
      <c r="I5" s="24"/>
      <c r="J5" s="24"/>
      <c r="K5" s="24"/>
    </row>
    <row r="6" spans="1:11" ht="30.75" thickBot="1">
      <c r="A6" s="7" t="s">
        <v>34</v>
      </c>
      <c r="B6" s="36"/>
      <c r="C6" s="37"/>
      <c r="F6" s="24"/>
      <c r="G6" s="24"/>
      <c r="H6" s="24"/>
      <c r="I6" s="24"/>
      <c r="J6" s="24"/>
      <c r="K6" s="24"/>
    </row>
    <row r="7" spans="1:11">
      <c r="A7" s="8" t="s">
        <v>0</v>
      </c>
      <c r="B7" s="9" t="s">
        <v>2</v>
      </c>
      <c r="C7" s="12" t="s">
        <v>3</v>
      </c>
      <c r="F7" s="24"/>
      <c r="G7" s="24"/>
      <c r="H7" s="24"/>
      <c r="I7" s="24"/>
      <c r="J7" s="24"/>
      <c r="K7" s="24"/>
    </row>
    <row r="8" spans="1:11" ht="15">
      <c r="A8" s="10">
        <v>7726</v>
      </c>
      <c r="B8" s="5">
        <v>7</v>
      </c>
      <c r="C8" s="13" t="str">
        <f>IF(ISBLANK(B8),"",IF(B8&gt;=6.2,"Excellent",IF(AND(B8&gt;=5.8,B8&lt;=6.1),"Good",IF(AND(B8&gt;=5.1,B8&lt;=5.7),"Fair","Poor"))))</f>
        <v>Excellent</v>
      </c>
    </row>
    <row r="9" spans="1:11" ht="15">
      <c r="A9" s="10">
        <v>7727</v>
      </c>
      <c r="B9" s="5">
        <v>8</v>
      </c>
      <c r="C9" s="13" t="str">
        <f t="shared" ref="C9:C39" si="0">IF(ISBLANK(B9),"",IF(B9&gt;=6.2,"Excellent",IF(AND(B9&gt;=5.8,B9&lt;=6.1),"Good",IF(AND(B9&gt;=5.1,B9&lt;=5.7),"Fair","Poor"))))</f>
        <v>Excellent</v>
      </c>
    </row>
    <row r="10" spans="1:11" ht="15">
      <c r="A10" s="10">
        <v>7728</v>
      </c>
      <c r="B10" s="5">
        <v>8</v>
      </c>
      <c r="C10" s="13" t="str">
        <f t="shared" si="0"/>
        <v>Excellent</v>
      </c>
    </row>
    <row r="11" spans="1:11" ht="15">
      <c r="A11" s="10">
        <v>7729</v>
      </c>
      <c r="B11" s="5">
        <v>6</v>
      </c>
      <c r="C11" s="13" t="str">
        <f t="shared" si="0"/>
        <v>Good</v>
      </c>
    </row>
    <row r="12" spans="1:11" ht="15">
      <c r="A12" s="10">
        <v>7730</v>
      </c>
      <c r="B12" s="5">
        <v>6</v>
      </c>
      <c r="C12" s="13" t="str">
        <f t="shared" si="0"/>
        <v>Good</v>
      </c>
    </row>
    <row r="13" spans="1:11" ht="15">
      <c r="A13" s="10">
        <v>7731</v>
      </c>
      <c r="B13" s="5">
        <v>6</v>
      </c>
      <c r="C13" s="13" t="str">
        <f t="shared" si="0"/>
        <v>Good</v>
      </c>
    </row>
    <row r="14" spans="1:11" ht="15">
      <c r="A14" s="10">
        <v>7732</v>
      </c>
      <c r="B14" s="5">
        <v>6</v>
      </c>
      <c r="C14" s="13" t="str">
        <f t="shared" si="0"/>
        <v>Good</v>
      </c>
    </row>
    <row r="15" spans="1:11" ht="15">
      <c r="A15" s="10">
        <v>7733</v>
      </c>
      <c r="B15" s="5">
        <v>6</v>
      </c>
      <c r="C15" s="13" t="str">
        <f t="shared" si="0"/>
        <v>Good</v>
      </c>
    </row>
    <row r="16" spans="1:11" ht="15">
      <c r="A16" s="10">
        <v>7734</v>
      </c>
      <c r="B16" s="5">
        <v>6</v>
      </c>
      <c r="C16" s="13" t="str">
        <f t="shared" si="0"/>
        <v>Good</v>
      </c>
    </row>
    <row r="17" spans="1:9" ht="15">
      <c r="A17" s="10">
        <v>7735</v>
      </c>
      <c r="B17" s="5">
        <v>6</v>
      </c>
      <c r="C17" s="13" t="str">
        <f t="shared" si="0"/>
        <v>Good</v>
      </c>
    </row>
    <row r="18" spans="1:9" ht="45">
      <c r="A18" s="10">
        <v>7736</v>
      </c>
      <c r="B18" s="5">
        <v>6</v>
      </c>
      <c r="C18" s="13" t="str">
        <f t="shared" si="0"/>
        <v>Good</v>
      </c>
      <c r="G18" s="14" t="s">
        <v>3</v>
      </c>
      <c r="H18" s="14" t="s">
        <v>11</v>
      </c>
      <c r="I18" s="14" t="s">
        <v>12</v>
      </c>
    </row>
    <row r="19" spans="1:9" ht="15">
      <c r="A19" s="10">
        <v>7737</v>
      </c>
      <c r="B19" s="5">
        <v>6</v>
      </c>
      <c r="C19" s="13" t="str">
        <f t="shared" si="0"/>
        <v>Good</v>
      </c>
      <c r="G19" s="15" t="s">
        <v>5</v>
      </c>
      <c r="H19">
        <f>COUNTIF(C:C, "Excellent")</f>
        <v>3</v>
      </c>
      <c r="I19" s="16">
        <f>H19/B40</f>
        <v>9.375E-2</v>
      </c>
    </row>
    <row r="20" spans="1:9" ht="15">
      <c r="A20" s="10">
        <v>7738</v>
      </c>
      <c r="B20" s="5">
        <v>6</v>
      </c>
      <c r="C20" s="13" t="str">
        <f t="shared" si="0"/>
        <v>Good</v>
      </c>
      <c r="G20" s="17" t="s">
        <v>6</v>
      </c>
      <c r="H20">
        <f>COUNTIF(C:C, "Good")</f>
        <v>19</v>
      </c>
      <c r="I20" s="16">
        <f>H20/B40</f>
        <v>0.59375</v>
      </c>
    </row>
    <row r="21" spans="1:9" ht="15">
      <c r="A21" s="10">
        <v>7739</v>
      </c>
      <c r="B21" s="5">
        <v>6</v>
      </c>
      <c r="C21" s="13" t="str">
        <f t="shared" si="0"/>
        <v>Good</v>
      </c>
      <c r="G21" s="18" t="s">
        <v>7</v>
      </c>
      <c r="H21">
        <f>COUNTIF(C:C, "Fair")</f>
        <v>2</v>
      </c>
      <c r="I21" s="16">
        <f>H21/B40</f>
        <v>6.25E-2</v>
      </c>
    </row>
    <row r="22" spans="1:9" ht="15">
      <c r="A22" s="10">
        <v>7740</v>
      </c>
      <c r="B22" s="5">
        <v>6</v>
      </c>
      <c r="C22" s="13" t="str">
        <f t="shared" si="0"/>
        <v>Good</v>
      </c>
      <c r="G22" s="19" t="s">
        <v>8</v>
      </c>
      <c r="H22">
        <f>COUNTIF(C:C, "Poor")</f>
        <v>4</v>
      </c>
      <c r="I22" s="16">
        <f>H22/B40</f>
        <v>0.125</v>
      </c>
    </row>
    <row r="23" spans="1:9" ht="15">
      <c r="A23" s="10">
        <v>7741</v>
      </c>
      <c r="B23" s="5">
        <v>6</v>
      </c>
      <c r="C23" s="13" t="str">
        <f t="shared" si="0"/>
        <v>Good</v>
      </c>
    </row>
    <row r="24" spans="1:9" ht="15">
      <c r="A24" s="10">
        <v>7742</v>
      </c>
      <c r="B24" s="5">
        <v>6</v>
      </c>
      <c r="C24" s="13" t="str">
        <f t="shared" si="0"/>
        <v>Good</v>
      </c>
    </row>
    <row r="25" spans="1:9" ht="15">
      <c r="A25" s="10">
        <v>7743</v>
      </c>
      <c r="B25" s="5">
        <v>6</v>
      </c>
      <c r="C25" s="13" t="str">
        <f t="shared" si="0"/>
        <v>Good</v>
      </c>
    </row>
    <row r="26" spans="1:9" ht="15">
      <c r="A26" s="10">
        <v>7744</v>
      </c>
      <c r="B26" s="5">
        <v>6</v>
      </c>
      <c r="C26" s="13" t="str">
        <f t="shared" si="0"/>
        <v>Good</v>
      </c>
    </row>
    <row r="27" spans="1:9" ht="15">
      <c r="A27" s="10">
        <v>7745</v>
      </c>
      <c r="B27" s="5">
        <v>6</v>
      </c>
      <c r="C27" s="13" t="str">
        <f t="shared" si="0"/>
        <v>Good</v>
      </c>
    </row>
    <row r="28" spans="1:9" ht="15">
      <c r="A28" s="10">
        <v>7746</v>
      </c>
      <c r="B28" s="5">
        <v>6</v>
      </c>
      <c r="C28" s="13" t="str">
        <f t="shared" si="0"/>
        <v>Good</v>
      </c>
    </row>
    <row r="29" spans="1:9" ht="15">
      <c r="A29" s="10">
        <v>7747</v>
      </c>
      <c r="B29" s="5"/>
      <c r="C29" s="13" t="str">
        <f t="shared" si="0"/>
        <v/>
      </c>
    </row>
    <row r="30" spans="1:9" ht="15">
      <c r="A30" s="10">
        <v>7748</v>
      </c>
      <c r="B30" s="5"/>
      <c r="C30" s="13" t="str">
        <f t="shared" si="0"/>
        <v/>
      </c>
    </row>
    <row r="31" spans="1:9" ht="15">
      <c r="A31" s="10">
        <v>7749</v>
      </c>
      <c r="B31" s="5"/>
      <c r="C31" s="13" t="str">
        <f t="shared" si="0"/>
        <v/>
      </c>
    </row>
    <row r="32" spans="1:9" ht="15">
      <c r="A32" s="10">
        <v>7750</v>
      </c>
      <c r="B32" s="5"/>
      <c r="C32" s="13" t="str">
        <f t="shared" si="0"/>
        <v/>
      </c>
    </row>
    <row r="33" spans="1:3" ht="15">
      <c r="A33" s="10">
        <v>7751</v>
      </c>
      <c r="B33" s="5">
        <v>6</v>
      </c>
      <c r="C33" s="13" t="str">
        <f t="shared" si="0"/>
        <v>Good</v>
      </c>
    </row>
    <row r="34" spans="1:3" ht="15">
      <c r="A34" s="10">
        <v>7752</v>
      </c>
      <c r="B34" s="5">
        <v>5.2</v>
      </c>
      <c r="C34" s="13" t="str">
        <f t="shared" si="0"/>
        <v>Fair</v>
      </c>
    </row>
    <row r="35" spans="1:3" ht="15">
      <c r="A35" s="10">
        <v>7753</v>
      </c>
      <c r="B35" s="5">
        <v>5.2</v>
      </c>
      <c r="C35" s="13" t="str">
        <f t="shared" si="0"/>
        <v>Fair</v>
      </c>
    </row>
    <row r="36" spans="1:3" ht="15">
      <c r="A36" s="10">
        <v>7754</v>
      </c>
      <c r="B36" s="5">
        <v>4</v>
      </c>
      <c r="C36" s="13" t="str">
        <f t="shared" si="0"/>
        <v>Poor</v>
      </c>
    </row>
    <row r="37" spans="1:3" ht="15">
      <c r="A37" s="10">
        <v>7755</v>
      </c>
      <c r="B37" s="5">
        <v>4</v>
      </c>
      <c r="C37" s="13" t="str">
        <f t="shared" si="0"/>
        <v>Poor</v>
      </c>
    </row>
    <row r="38" spans="1:3" ht="15">
      <c r="A38" s="10">
        <v>7756</v>
      </c>
      <c r="B38" s="5">
        <v>4</v>
      </c>
      <c r="C38" s="13" t="str">
        <f t="shared" si="0"/>
        <v>Poor</v>
      </c>
    </row>
    <row r="39" spans="1:3" ht="15">
      <c r="A39" s="10">
        <v>7757</v>
      </c>
      <c r="B39" s="5">
        <v>4</v>
      </c>
      <c r="C39" s="13" t="str">
        <f t="shared" si="0"/>
        <v>Poor</v>
      </c>
    </row>
    <row r="40" spans="1:3" ht="15">
      <c r="A40" s="11" t="s">
        <v>10</v>
      </c>
      <c r="B40" s="11">
        <f>COUNT(A8:A39)</f>
        <v>32</v>
      </c>
      <c r="C40" s="13"/>
    </row>
  </sheetData>
  <sheetProtection sheet="1" objects="1" scenarios="1"/>
  <mergeCells count="9">
    <mergeCell ref="F2:K2"/>
    <mergeCell ref="F3:K7"/>
    <mergeCell ref="B5:C5"/>
    <mergeCell ref="A3:A4"/>
    <mergeCell ref="A1:C1"/>
    <mergeCell ref="B2:C2"/>
    <mergeCell ref="B3:C3"/>
    <mergeCell ref="B6:C6"/>
    <mergeCell ref="B4:C4"/>
  </mergeCells>
  <conditionalFormatting sqref="C8:C40">
    <cfRule type="cellIs" dxfId="7" priority="1" operator="equal">
      <formula>"Fair"</formula>
    </cfRule>
    <cfRule type="cellIs" dxfId="6" priority="2" operator="equal">
      <formula>"Poor"</formula>
    </cfRule>
    <cfRule type="cellIs" dxfId="5" priority="3" operator="equal">
      <formula>"Good"</formula>
    </cfRule>
    <cfRule type="cellIs" dxfId="4" priority="4" operator="equal">
      <formula>"Excellent"</formula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6A33D-C047-49B3-8912-4B2CB62E0C36}">
  <dimension ref="A1:K40"/>
  <sheetViews>
    <sheetView topLeftCell="A15" workbookViewId="0">
      <selection activeCell="K10" sqref="K10"/>
    </sheetView>
  </sheetViews>
  <sheetFormatPr defaultColWidth="9.125" defaultRowHeight="14.25"/>
  <cols>
    <col min="1" max="3" width="21.875" style="3" customWidth="1"/>
    <col min="4" max="6" width="9.125" style="3"/>
    <col min="7" max="7" width="10.625" style="3" customWidth="1"/>
    <col min="8" max="16384" width="9.125" style="3"/>
  </cols>
  <sheetData>
    <row r="1" spans="1:11" ht="27.75" customHeight="1">
      <c r="A1" s="38" t="s">
        <v>31</v>
      </c>
      <c r="B1" s="39"/>
      <c r="C1" s="40"/>
    </row>
    <row r="2" spans="1:11" ht="21.75" customHeight="1">
      <c r="A2" s="4" t="s">
        <v>1</v>
      </c>
      <c r="B2" s="29"/>
      <c r="C2" s="30"/>
    </row>
    <row r="3" spans="1:11" ht="20.25">
      <c r="A3" s="31" t="s">
        <v>4</v>
      </c>
      <c r="B3" s="29"/>
      <c r="C3" s="30"/>
      <c r="F3" s="23" t="s">
        <v>27</v>
      </c>
      <c r="G3" s="23"/>
      <c r="H3" s="23"/>
      <c r="I3" s="23"/>
      <c r="J3" s="23"/>
      <c r="K3" s="23"/>
    </row>
    <row r="4" spans="1:11" ht="25.5" customHeight="1">
      <c r="A4" s="32"/>
      <c r="B4" s="29"/>
      <c r="C4" s="30"/>
      <c r="F4" s="24" t="s">
        <v>28</v>
      </c>
      <c r="G4" s="24"/>
      <c r="H4" s="24"/>
      <c r="I4" s="24"/>
      <c r="J4" s="24"/>
      <c r="K4" s="24"/>
    </row>
    <row r="5" spans="1:11" ht="30">
      <c r="A5" s="6" t="s">
        <v>33</v>
      </c>
      <c r="B5" s="29"/>
      <c r="C5" s="30"/>
      <c r="F5" s="24"/>
      <c r="G5" s="24"/>
      <c r="H5" s="24"/>
      <c r="I5" s="24"/>
      <c r="J5" s="24"/>
      <c r="K5" s="24"/>
    </row>
    <row r="6" spans="1:11" ht="30" customHeight="1" thickBot="1">
      <c r="A6" s="7" t="s">
        <v>34</v>
      </c>
      <c r="B6" s="36"/>
      <c r="C6" s="37"/>
      <c r="F6" s="24"/>
      <c r="G6" s="24"/>
      <c r="H6" s="24"/>
      <c r="I6" s="24"/>
      <c r="J6" s="24"/>
      <c r="K6" s="24"/>
    </row>
    <row r="7" spans="1:11" ht="28.5">
      <c r="A7" s="20" t="s">
        <v>0</v>
      </c>
      <c r="B7" s="21" t="s">
        <v>9</v>
      </c>
      <c r="C7" s="22" t="s">
        <v>3</v>
      </c>
      <c r="F7" s="24"/>
      <c r="G7" s="24"/>
      <c r="H7" s="24"/>
      <c r="I7" s="24"/>
      <c r="J7" s="24"/>
      <c r="K7" s="24"/>
    </row>
    <row r="8" spans="1:11" ht="15">
      <c r="A8" s="10">
        <v>7726</v>
      </c>
      <c r="B8" s="5">
        <v>10</v>
      </c>
      <c r="C8" s="13" t="str">
        <f>IF(ISBLANK(B8),"",IF(B8&gt;=9.4,"Excellent",IF(AND(B8&gt;=8.9,B8&lt;=9.3),"Good",IF(AND(B8&gt;=8.1,B8&lt;=8.8),"Fair","Poor"))))</f>
        <v>Excellent</v>
      </c>
      <c r="F8" s="24"/>
      <c r="G8" s="24"/>
      <c r="H8" s="24"/>
      <c r="I8" s="24"/>
      <c r="J8" s="24"/>
      <c r="K8" s="24"/>
    </row>
    <row r="9" spans="1:11" ht="15">
      <c r="A9" s="10">
        <v>7727</v>
      </c>
      <c r="B9" s="5">
        <v>5</v>
      </c>
      <c r="C9" s="13" t="str">
        <f t="shared" ref="C9:C39" si="0">IF(ISBLANK(B9),"",IF(B9&gt;=9.4,"Excellent",IF(AND(B9&gt;=8.9,B9&lt;=9.3),"Good",IF(AND(B9&gt;=8.1,B9&lt;=8.8),"Fair","Poor"))))</f>
        <v>Poor</v>
      </c>
    </row>
    <row r="10" spans="1:11" ht="15">
      <c r="A10" s="10">
        <v>7728</v>
      </c>
      <c r="B10" s="5">
        <v>7</v>
      </c>
      <c r="C10" s="13" t="str">
        <f t="shared" si="0"/>
        <v>Poor</v>
      </c>
    </row>
    <row r="11" spans="1:11" ht="15">
      <c r="A11" s="10">
        <v>7729</v>
      </c>
      <c r="B11" s="5">
        <v>8</v>
      </c>
      <c r="C11" s="13" t="str">
        <f t="shared" si="0"/>
        <v>Poor</v>
      </c>
    </row>
    <row r="12" spans="1:11" ht="15">
      <c r="A12" s="10">
        <v>7730</v>
      </c>
      <c r="B12" s="5">
        <v>12</v>
      </c>
      <c r="C12" s="13" t="str">
        <f t="shared" si="0"/>
        <v>Excellent</v>
      </c>
    </row>
    <row r="13" spans="1:11" ht="15">
      <c r="A13" s="10">
        <v>7731</v>
      </c>
      <c r="B13" s="5">
        <v>9</v>
      </c>
      <c r="C13" s="13" t="str">
        <f t="shared" si="0"/>
        <v>Good</v>
      </c>
    </row>
    <row r="14" spans="1:11" ht="15">
      <c r="A14" s="10">
        <v>7732</v>
      </c>
      <c r="B14" s="5">
        <v>9.6999999999999993</v>
      </c>
      <c r="C14" s="13" t="str">
        <f t="shared" si="0"/>
        <v>Excellent</v>
      </c>
    </row>
    <row r="15" spans="1:11" ht="15">
      <c r="A15" s="10">
        <v>7733</v>
      </c>
      <c r="B15" s="5">
        <v>8.1999999999999993</v>
      </c>
      <c r="C15" s="13" t="str">
        <f t="shared" si="0"/>
        <v>Fair</v>
      </c>
    </row>
    <row r="16" spans="1:11" ht="15">
      <c r="A16" s="10">
        <v>7734</v>
      </c>
      <c r="B16" s="5"/>
      <c r="C16" s="13" t="str">
        <f t="shared" si="0"/>
        <v/>
      </c>
    </row>
    <row r="17" spans="1:9" ht="15">
      <c r="A17" s="10">
        <v>7735</v>
      </c>
      <c r="B17" s="5"/>
      <c r="C17" s="13" t="str">
        <f t="shared" si="0"/>
        <v/>
      </c>
    </row>
    <row r="18" spans="1:9" ht="45">
      <c r="A18" s="10">
        <v>7736</v>
      </c>
      <c r="B18" s="5"/>
      <c r="C18" s="13" t="str">
        <f t="shared" si="0"/>
        <v/>
      </c>
      <c r="G18" s="14" t="s">
        <v>3</v>
      </c>
      <c r="H18" s="14" t="s">
        <v>11</v>
      </c>
      <c r="I18" s="14" t="s">
        <v>12</v>
      </c>
    </row>
    <row r="19" spans="1:9" ht="15">
      <c r="A19" s="10">
        <v>7737</v>
      </c>
      <c r="B19" s="5"/>
      <c r="C19" s="13" t="str">
        <f t="shared" si="0"/>
        <v/>
      </c>
      <c r="G19" s="15" t="s">
        <v>5</v>
      </c>
      <c r="H19">
        <f>COUNTIF(C:C, "Excellent")</f>
        <v>3</v>
      </c>
      <c r="I19" s="16">
        <f>H19/B40</f>
        <v>9.375E-2</v>
      </c>
    </row>
    <row r="20" spans="1:9" ht="15">
      <c r="A20" s="10">
        <v>7738</v>
      </c>
      <c r="B20" s="5"/>
      <c r="C20" s="13" t="str">
        <f t="shared" si="0"/>
        <v/>
      </c>
      <c r="G20" s="17" t="s">
        <v>6</v>
      </c>
      <c r="H20">
        <f>COUNTIF(C:C, "Good")</f>
        <v>1</v>
      </c>
      <c r="I20" s="16">
        <f>H20/B40</f>
        <v>3.125E-2</v>
      </c>
    </row>
    <row r="21" spans="1:9" ht="15">
      <c r="A21" s="10">
        <v>7739</v>
      </c>
      <c r="B21" s="5"/>
      <c r="C21" s="13" t="str">
        <f t="shared" si="0"/>
        <v/>
      </c>
      <c r="G21" s="18" t="s">
        <v>7</v>
      </c>
      <c r="H21">
        <f>COUNTIF(C:C, "Fair")</f>
        <v>1</v>
      </c>
      <c r="I21" s="16">
        <f>H21/B40</f>
        <v>3.125E-2</v>
      </c>
    </row>
    <row r="22" spans="1:9" ht="15">
      <c r="A22" s="10">
        <v>7740</v>
      </c>
      <c r="B22" s="5"/>
      <c r="C22" s="13" t="str">
        <f t="shared" si="0"/>
        <v/>
      </c>
      <c r="G22" s="19" t="s">
        <v>8</v>
      </c>
      <c r="H22">
        <f>COUNTIF(C:C, "Poor")</f>
        <v>3</v>
      </c>
      <c r="I22" s="16">
        <f>H22/B40</f>
        <v>9.375E-2</v>
      </c>
    </row>
    <row r="23" spans="1:9" ht="15">
      <c r="A23" s="10">
        <v>7741</v>
      </c>
      <c r="B23" s="5"/>
      <c r="C23" s="13" t="str">
        <f t="shared" si="0"/>
        <v/>
      </c>
    </row>
    <row r="24" spans="1:9" ht="15">
      <c r="A24" s="10">
        <v>7742</v>
      </c>
      <c r="B24" s="5"/>
      <c r="C24" s="13" t="str">
        <f t="shared" si="0"/>
        <v/>
      </c>
    </row>
    <row r="25" spans="1:9" ht="15">
      <c r="A25" s="10">
        <v>7743</v>
      </c>
      <c r="B25" s="5"/>
      <c r="C25" s="13" t="str">
        <f t="shared" si="0"/>
        <v/>
      </c>
    </row>
    <row r="26" spans="1:9" ht="15">
      <c r="A26" s="10">
        <v>7744</v>
      </c>
      <c r="B26" s="5"/>
      <c r="C26" s="13" t="str">
        <f t="shared" si="0"/>
        <v/>
      </c>
    </row>
    <row r="27" spans="1:9" ht="15">
      <c r="A27" s="10">
        <v>7745</v>
      </c>
      <c r="B27" s="5"/>
      <c r="C27" s="13" t="str">
        <f t="shared" si="0"/>
        <v/>
      </c>
    </row>
    <row r="28" spans="1:9" ht="15">
      <c r="A28" s="10">
        <v>7746</v>
      </c>
      <c r="B28" s="5"/>
      <c r="C28" s="13" t="str">
        <f t="shared" si="0"/>
        <v/>
      </c>
    </row>
    <row r="29" spans="1:9" ht="15">
      <c r="A29" s="10">
        <v>7747</v>
      </c>
      <c r="B29" s="5"/>
      <c r="C29" s="13" t="str">
        <f t="shared" si="0"/>
        <v/>
      </c>
    </row>
    <row r="30" spans="1:9" ht="15">
      <c r="A30" s="10">
        <v>7748</v>
      </c>
      <c r="B30" s="5"/>
      <c r="C30" s="13" t="str">
        <f t="shared" si="0"/>
        <v/>
      </c>
    </row>
    <row r="31" spans="1:9" ht="15">
      <c r="A31" s="10">
        <v>7749</v>
      </c>
      <c r="B31" s="5"/>
      <c r="C31" s="13" t="str">
        <f t="shared" si="0"/>
        <v/>
      </c>
    </row>
    <row r="32" spans="1:9" ht="15">
      <c r="A32" s="10">
        <v>7750</v>
      </c>
      <c r="B32" s="5"/>
      <c r="C32" s="13" t="str">
        <f t="shared" si="0"/>
        <v/>
      </c>
    </row>
    <row r="33" spans="1:3" ht="15">
      <c r="A33" s="10">
        <v>7751</v>
      </c>
      <c r="B33" s="5"/>
      <c r="C33" s="13" t="str">
        <f t="shared" si="0"/>
        <v/>
      </c>
    </row>
    <row r="34" spans="1:3" ht="15">
      <c r="A34" s="10">
        <v>7752</v>
      </c>
      <c r="B34" s="5"/>
      <c r="C34" s="13" t="str">
        <f t="shared" si="0"/>
        <v/>
      </c>
    </row>
    <row r="35" spans="1:3" ht="15">
      <c r="A35" s="10">
        <v>7753</v>
      </c>
      <c r="B35" s="5"/>
      <c r="C35" s="13" t="str">
        <f t="shared" si="0"/>
        <v/>
      </c>
    </row>
    <row r="36" spans="1:3" ht="15">
      <c r="A36" s="10">
        <v>7754</v>
      </c>
      <c r="B36" s="5"/>
      <c r="C36" s="13" t="str">
        <f t="shared" si="0"/>
        <v/>
      </c>
    </row>
    <row r="37" spans="1:3" ht="15">
      <c r="A37" s="10">
        <v>7755</v>
      </c>
      <c r="B37" s="5"/>
      <c r="C37" s="13" t="str">
        <f t="shared" si="0"/>
        <v/>
      </c>
    </row>
    <row r="38" spans="1:3" ht="15">
      <c r="A38" s="10">
        <v>7756</v>
      </c>
      <c r="B38" s="5"/>
      <c r="C38" s="13" t="str">
        <f t="shared" si="0"/>
        <v/>
      </c>
    </row>
    <row r="39" spans="1:3" ht="15">
      <c r="A39" s="10">
        <v>7757</v>
      </c>
      <c r="B39" s="5"/>
      <c r="C39" s="13" t="str">
        <f t="shared" si="0"/>
        <v/>
      </c>
    </row>
    <row r="40" spans="1:3" ht="15">
      <c r="A40" s="11" t="s">
        <v>10</v>
      </c>
      <c r="B40" s="11">
        <f>COUNT(A8:A39)</f>
        <v>32</v>
      </c>
      <c r="C40" s="13"/>
    </row>
  </sheetData>
  <sheetProtection sheet="1" objects="1" scenarios="1"/>
  <mergeCells count="9">
    <mergeCell ref="F3:K3"/>
    <mergeCell ref="F4:K8"/>
    <mergeCell ref="A3:A4"/>
    <mergeCell ref="B5:C5"/>
    <mergeCell ref="A1:C1"/>
    <mergeCell ref="B2:C2"/>
    <mergeCell ref="B3:C3"/>
    <mergeCell ref="B4:C4"/>
    <mergeCell ref="B6:C6"/>
  </mergeCells>
  <conditionalFormatting sqref="C8:C40">
    <cfRule type="cellIs" dxfId="3" priority="1" operator="equal">
      <formula>"Fair"</formula>
    </cfRule>
    <cfRule type="cellIs" dxfId="2" priority="2" operator="equal">
      <formula>"Poor"</formula>
    </cfRule>
    <cfRule type="cellIs" dxfId="1" priority="3" operator="equal">
      <formula>"Good"</formula>
    </cfRule>
    <cfRule type="cellIs" dxfId="0" priority="4" operator="equal">
      <formula>"Excellent"</formula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MSU Ext. - Read Me</vt:lpstr>
      <vt:lpstr>Refractometer TP scale</vt:lpstr>
      <vt:lpstr>Brix % Scale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 Okkema</dc:creator>
  <cp:lastModifiedBy>Okkema, Cora</cp:lastModifiedBy>
  <dcterms:created xsi:type="dcterms:W3CDTF">2024-11-27T11:51:09Z</dcterms:created>
  <dcterms:modified xsi:type="dcterms:W3CDTF">2025-04-25T17:13:14Z</dcterms:modified>
</cp:coreProperties>
</file>